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<sst xmlns="http://schemas.openxmlformats.org/spreadsheetml/2006/main" count="267" uniqueCount="200">
  <si>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</si>
  <si>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</si>
  <si>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</si>
  <si>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</si>
  <si>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</si>
  <si>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</si>
  <si>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</si>
  <si>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</si>
  <si>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</si>
  <si>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</si>
  <si>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</si>
  <si>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</si>
  <si>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</si>
  <si>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</si>
  <si>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</si>
  <si>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</si>
  <si>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</si>
  <si>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</si>
  <si>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</si>
  <si>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</si>
  <si>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</si>
  <si>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</si>
  <si>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</si>
  <si>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</si>
  <si>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</si>
  <si>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</si>
  <si>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</si>
  <si>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</si>
  <si>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</si>
  <si>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</si>
  <si>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</si>
  <si>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</si>
  <si>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</si>
  <si>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</si>
  <si>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</si>
  <si>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</si>
  <si>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</si>
  <si>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</si>
  <si>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</si>
  <si>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</si>
  <si>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</si>
  <si>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</si>
  <si>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</si>
  <si>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</si>
  <si>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</si>
  <si>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</si>
  <si>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</si>
  <si>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</si>
  <si>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</si>
  <si>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</si>
  <si>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</si>
  <si>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</si>
  <si>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</si>
  <si>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</si>
  <si>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</si>
  <si>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</si>
  <si>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</si>
  <si>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</si>
  <si>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</si>
  <si>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</si>
  <si>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</si>
  <si>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</si>
  <si>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</si>
  <si>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</si>
  <si>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</si>
  <si>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</si>
  <si>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</si>
  <si>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</si>
  <si>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</si>
  <si>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</si>
  <si>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</si>
  <si>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</si>
  <si>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</si>
  <si>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</si>
  <si>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</si>
  <si>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</si>
  <si>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</si>
  <si>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</si>
  <si>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</si>
  <si>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</si>
  <si>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</si>
  <si>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</si>
  <si>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</si>
  <si>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</si>
  <si>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</si>
  <si>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</si>
  <si>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</si>
  <si>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</si>
  <si>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</si>
  <si>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</si>
  <si>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</si>
  <si>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</si>
  <si>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</si>
  <si>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</si>
  <si>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</si>
  <si>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</si>
  <si>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</si>
  <si>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</si>
  <si>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</si>
  <si>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</si>
  <si>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</si>
  <si>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</si>
  <si>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</si>
  <si>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</si>
  <si>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</si>
  <si>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</si>
  <si>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</si>
  <si>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</si>
  <si>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</si>
  <si>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</si>
  <si>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</si>
  <si>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</si>
  <si>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</si>
  <si>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</si>
  <si>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</si>
  <si>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</si>
  <si>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</si>
  <si>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</si>
  <si>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</si>
  <si>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</si>
  <si>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</si>
  <si>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</si>
  <si>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</si>
  <si>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</si>
  <si>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</si>
  <si>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</si>
  <si>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</si>
  <si>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</si>
  <si>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</si>
  <si>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</si>
  <si>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</si>
  <si>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</si>
  <si>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</si>
  <si>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</si>
  <si>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</si>
  <si>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</si>
  <si>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</si>
  <si>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</si>
  <si>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</si>
  <si>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</si>
  <si>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</si>
  <si>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</si>
  <si>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</si>
  <si>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</si>
  <si>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</si>
  <si>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</si>
  <si>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</si>
  <si>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</si>
  <si>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</si>
  <si>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</si>
  <si>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</si>
  <si>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</si>
  <si>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</si>
  <si>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</si>
  <si>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</si>
  <si>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</si>
  <si>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</si>
  <si>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</si>
  <si>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</si>
  <si>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</si>
  <si>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</si>
  <si>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</si>
  <si>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</si>
  <si>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</si>
  <si>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</si>
  <si>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</si>
  <si>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</si>
  <si>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</si>
  <si>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</si>
  <si>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</si>
  <si>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</si>
  <si>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</si>
  <si>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</si>
  <si>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</si>
  <si>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</si>
  <si>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</si>
  <si>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</si>
  <si>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</si>
  <si>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</si>
  <si>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</si>
  <si>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</si>
  <si>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</si>
  <si>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</si>
  <si>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</si>
  <si>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</si>
  <si>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</si>
  <si>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</si>
  <si>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</si>
  <si>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</si>
  <si>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</si>
  <si>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</si>
  <si>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Бердичівський міськрайонний суд Житомирської області</t>
  </si>
  <si>
    <t>13312.м. Бердичів.вул. Житомирська 30а</t>
  </si>
  <si>
    <t>Доручення судів України / іноземних судів</t>
  </si>
  <si>
    <t xml:space="preserve">Розглянуто справ судом присяжних </t>
  </si>
  <si>
    <t>О.В. Замега</t>
  </si>
  <si>
    <t>В.В. Нагребецька</t>
  </si>
  <si>
    <t>(04143)2-02-69</t>
  </si>
  <si>
    <t>inbox@bd.zt.court.gov.ua</t>
  </si>
  <si>
    <t>4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</si>
</sst>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&amp;L282B3828&amp;C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479</v>
      </c>
      <c r="F6" s="90">
        <v>262</v>
      </c>
      <c r="G6" s="90">
        <v>5</v>
      </c>
      <c r="H6" s="90">
        <v>103</v>
      </c>
      <c r="I6" s="90" t="s">
        <v>183</v>
      </c>
      <c r="J6" s="90">
        <v>376</v>
      </c>
      <c r="K6" s="91">
        <v>155</v>
      </c>
      <c r="L6" s="101">
        <f>E6-F6</f>
        <v>217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1174</v>
      </c>
      <c r="F7" s="90">
        <v>1146</v>
      </c>
      <c r="G7" s="90">
        <v>1</v>
      </c>
      <c r="H7" s="90">
        <v>1114</v>
      </c>
      <c r="I7" s="90">
        <v>844</v>
      </c>
      <c r="J7" s="90">
        <v>60</v>
      </c>
      <c r="K7" s="91"/>
      <c r="L7" s="101">
        <f>E7-F7</f>
        <v>28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1011</v>
      </c>
      <c r="F9" s="90">
        <v>869</v>
      </c>
      <c r="G9" s="90">
        <v>1</v>
      </c>
      <c r="H9" s="90">
        <v>812</v>
      </c>
      <c r="I9" s="90">
        <v>452</v>
      </c>
      <c r="J9" s="90">
        <v>199</v>
      </c>
      <c r="K9" s="91">
        <v>22</v>
      </c>
      <c r="L9" s="101">
        <f>E9-F9</f>
        <v>142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/>
      <c r="G10" s="90"/>
      <c r="H10" s="90">
        <v>1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20</v>
      </c>
      <c r="F12" s="90">
        <v>3</v>
      </c>
      <c r="G12" s="90">
        <v>1</v>
      </c>
      <c r="H12" s="90">
        <v>3</v>
      </c>
      <c r="I12" s="90">
        <v>1</v>
      </c>
      <c r="J12" s="90">
        <v>17</v>
      </c>
      <c r="K12" s="91">
        <v>14</v>
      </c>
      <c r="L12" s="101">
        <f>E12-F12</f>
        <v>17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2686</v>
      </c>
      <c r="F14" s="105">
        <f>SUM(F6:F13)</f>
        <v>2281</v>
      </c>
      <c r="G14" s="105">
        <f>SUM(G6:G13)</f>
        <v>8</v>
      </c>
      <c r="H14" s="105">
        <f>SUM(H6:H13)</f>
        <v>2034</v>
      </c>
      <c r="I14" s="105">
        <f>SUM(I6:I13)</f>
        <v>1299</v>
      </c>
      <c r="J14" s="105">
        <f>SUM(J6:J13)</f>
        <v>652</v>
      </c>
      <c r="K14" s="105">
        <f>SUM(K6:K13)</f>
        <v>191</v>
      </c>
      <c r="L14" s="101">
        <f>E14-F14</f>
        <v>405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210</v>
      </c>
      <c r="F15" s="92">
        <v>208</v>
      </c>
      <c r="G15" s="92"/>
      <c r="H15" s="92">
        <v>204</v>
      </c>
      <c r="I15" s="92">
        <v>174</v>
      </c>
      <c r="J15" s="92">
        <v>6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224</v>
      </c>
      <c r="F16" s="92">
        <v>178</v>
      </c>
      <c r="G16" s="92">
        <v>3</v>
      </c>
      <c r="H16" s="92">
        <v>136</v>
      </c>
      <c r="I16" s="92">
        <v>46</v>
      </c>
      <c r="J16" s="92">
        <v>88</v>
      </c>
      <c r="K16" s="91">
        <v>10</v>
      </c>
      <c r="L16" s="101">
        <f>E16-F16</f>
        <v>46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5</v>
      </c>
      <c r="F17" s="92">
        <v>5</v>
      </c>
      <c r="G17" s="92"/>
      <c r="H17" s="92">
        <v>5</v>
      </c>
      <c r="I17" s="92">
        <v>4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265</v>
      </c>
      <c r="F22" s="91">
        <v>218</v>
      </c>
      <c r="G22" s="91">
        <v>3</v>
      </c>
      <c r="H22" s="91">
        <v>171</v>
      </c>
      <c r="I22" s="91">
        <v>50</v>
      </c>
      <c r="J22" s="91">
        <v>94</v>
      </c>
      <c r="K22" s="91">
        <v>10</v>
      </c>
      <c r="L22" s="101">
        <f>E22-F22</f>
        <v>47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109</v>
      </c>
      <c r="F23" s="91">
        <v>104</v>
      </c>
      <c r="G23" s="91"/>
      <c r="H23" s="91">
        <v>91</v>
      </c>
      <c r="I23" s="91">
        <v>54</v>
      </c>
      <c r="J23" s="91">
        <v>18</v>
      </c>
      <c r="K23" s="91"/>
      <c r="L23" s="101">
        <f>E23-F23</f>
        <v>5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1666</v>
      </c>
      <c r="F25" s="91">
        <v>1579</v>
      </c>
      <c r="G25" s="91">
        <v>3</v>
      </c>
      <c r="H25" s="91">
        <v>1519</v>
      </c>
      <c r="I25" s="91">
        <v>1389</v>
      </c>
      <c r="J25" s="91">
        <v>147</v>
      </c>
      <c r="K25" s="91">
        <v>1</v>
      </c>
      <c r="L25" s="101">
        <f>E25-F25</f>
        <v>87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1902</v>
      </c>
      <c r="F26" s="91">
        <v>1416</v>
      </c>
      <c r="G26" s="91">
        <v>28</v>
      </c>
      <c r="H26" s="91">
        <v>930</v>
      </c>
      <c r="I26" s="91">
        <v>796</v>
      </c>
      <c r="J26" s="91">
        <v>972</v>
      </c>
      <c r="K26" s="91">
        <v>190</v>
      </c>
      <c r="L26" s="101">
        <f>E26-F26</f>
        <v>486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148</v>
      </c>
      <c r="F27" s="91">
        <v>142</v>
      </c>
      <c r="G27" s="91">
        <v>1</v>
      </c>
      <c r="H27" s="91">
        <v>139</v>
      </c>
      <c r="I27" s="91">
        <v>118</v>
      </c>
      <c r="J27" s="91">
        <v>9</v>
      </c>
      <c r="K27" s="91"/>
      <c r="L27" s="101">
        <f>E27-F27</f>
        <v>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142</v>
      </c>
      <c r="F28" s="91">
        <v>121</v>
      </c>
      <c r="G28" s="91">
        <v>2</v>
      </c>
      <c r="H28" s="91">
        <v>92</v>
      </c>
      <c r="I28" s="91">
        <v>85</v>
      </c>
      <c r="J28" s="91">
        <v>50</v>
      </c>
      <c r="K28" s="91">
        <v>5</v>
      </c>
      <c r="L28" s="101">
        <f>E28-F28</f>
        <v>21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39</v>
      </c>
      <c r="F29" s="91">
        <v>36</v>
      </c>
      <c r="G29" s="91">
        <v>1</v>
      </c>
      <c r="H29" s="91">
        <v>31</v>
      </c>
      <c r="I29" s="91">
        <v>18</v>
      </c>
      <c r="J29" s="91">
        <v>8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2</v>
      </c>
      <c r="I30" s="91">
        <v>1</v>
      </c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10</v>
      </c>
      <c r="F32" s="91">
        <v>9</v>
      </c>
      <c r="G32" s="91"/>
      <c r="H32" s="91">
        <v>6</v>
      </c>
      <c r="I32" s="91">
        <v>3</v>
      </c>
      <c r="J32" s="91">
        <v>4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57</v>
      </c>
      <c r="F33" s="91">
        <v>57</v>
      </c>
      <c r="G33" s="91"/>
      <c r="H33" s="91">
        <v>57</v>
      </c>
      <c r="I33" s="91">
        <v>18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3</v>
      </c>
      <c r="G34" s="91"/>
      <c r="H34" s="91">
        <v>3</v>
      </c>
      <c r="I34" s="91">
        <v>3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5</v>
      </c>
      <c r="G35" s="91"/>
      <c r="H35" s="91">
        <v>5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2580</v>
      </c>
      <c r="F37" s="91">
        <v>2051</v>
      </c>
      <c r="G37" s="91">
        <v>31</v>
      </c>
      <c r="H37" s="91">
        <v>1371</v>
      </c>
      <c r="I37" s="91">
        <v>980</v>
      </c>
      <c r="J37" s="91">
        <v>1209</v>
      </c>
      <c r="K37" s="91">
        <v>196</v>
      </c>
      <c r="L37" s="101">
        <f>E37-F37</f>
        <v>529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1224</v>
      </c>
      <c r="F38" s="91">
        <v>1140</v>
      </c>
      <c r="G38" s="91">
        <v>1</v>
      </c>
      <c r="H38" s="91">
        <v>1152</v>
      </c>
      <c r="I38" s="91" t="s">
        <v>183</v>
      </c>
      <c r="J38" s="91">
        <v>72</v>
      </c>
      <c r="K38" s="91"/>
      <c r="L38" s="101">
        <f>E38-F38</f>
        <v>84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23</v>
      </c>
      <c r="F40" s="91">
        <v>18</v>
      </c>
      <c r="G40" s="91"/>
      <c r="H40" s="91">
        <v>23</v>
      </c>
      <c r="I40" s="91">
        <v>15</v>
      </c>
      <c r="J40" s="91"/>
      <c r="K40" s="91"/>
      <c r="L40" s="101">
        <f>E40-F40</f>
        <v>5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1247</v>
      </c>
      <c r="F41" s="91">
        <f aca="true" t="shared" si="0" ref="F41:K41">F38+F40</f>
        <v>1158</v>
      </c>
      <c r="G41" s="91">
        <f t="shared" si="0"/>
        <v>1</v>
      </c>
      <c r="H41" s="91">
        <f t="shared" si="0"/>
        <v>1175</v>
      </c>
      <c r="I41" s="91">
        <f>I40</f>
        <v>15</v>
      </c>
      <c r="J41" s="91">
        <f t="shared" si="0"/>
        <v>72</v>
      </c>
      <c r="K41" s="91">
        <f t="shared" si="0"/>
        <v>0</v>
      </c>
      <c r="L41" s="101">
        <f>E41-F41</f>
        <v>89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6778</v>
      </c>
      <c r="F42" s="91">
        <f aca="true" t="shared" si="1" ref="F42:K42">F14+F22+F37+F41</f>
        <v>5708</v>
      </c>
      <c r="G42" s="91">
        <f t="shared" si="1"/>
        <v>43</v>
      </c>
      <c r="H42" s="91">
        <f t="shared" si="1"/>
        <v>4751</v>
      </c>
      <c r="I42" s="91">
        <f t="shared" si="1"/>
        <v>2344</v>
      </c>
      <c r="J42" s="91">
        <f t="shared" si="1"/>
        <v>2027</v>
      </c>
      <c r="K42" s="91">
        <f t="shared" si="1"/>
        <v>397</v>
      </c>
      <c r="L42" s="101">
        <f>E42-F42</f>
        <v>1070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&amp;L282B3828&amp;CФорма № 1-мзс, Підрозділ: Бердичівський міськрайонний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355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83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104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83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46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7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236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8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4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12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2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1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171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8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106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9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&amp;L282B3828&amp;CФорма № 1-мзс, Підрозділ: Бердичівський міськрайонний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91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76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9170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10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348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1764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816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75965430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11859259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1949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30552078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924943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12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1653</v>
      </c>
      <c r="F58" s="96">
        <v>340</v>
      </c>
      <c r="G58" s="96">
        <v>26</v>
      </c>
      <c r="H58" s="96">
        <v>10</v>
      </c>
      <c r="I58" s="96">
        <v>5</v>
      </c>
    </row>
    <row r="59" spans="1:9" ht="13.5" customHeight="1">
      <c r="A59" s="265" t="s">
        <v>33</v>
      </c>
      <c r="B59" s="265"/>
      <c r="C59" s="265"/>
      <c r="D59" s="265"/>
      <c r="E59" s="96">
        <v>135</v>
      </c>
      <c r="F59" s="96">
        <v>36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751</v>
      </c>
      <c r="F60" s="96">
        <v>575</v>
      </c>
      <c r="G60" s="96">
        <v>37</v>
      </c>
      <c r="H60" s="96">
        <v>3</v>
      </c>
      <c r="I60" s="96">
        <v>5</v>
      </c>
    </row>
    <row r="61" spans="1:9" ht="13.5" customHeight="1">
      <c r="A61" s="178" t="s">
        <v>118</v>
      </c>
      <c r="B61" s="178"/>
      <c r="C61" s="178"/>
      <c r="D61" s="178"/>
      <c r="E61" s="96">
        <v>1146</v>
      </c>
      <c r="F61" s="96">
        <v>28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&amp;L282B3828&amp;CФорма № 1-мзс, Підрозділ: Бердичівський міськрайонний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0.19585594474592993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0.2929447852760736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0.10638297872340426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0.1621174524400331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0.8323405746320953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1583.6666666666667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2259.3333333333335</v>
      </c>
    </row>
    <row r="11" spans="1:4" ht="16.5" customHeight="1">
      <c r="A11" s="189" t="s">
        <v>68</v>
      </c>
      <c r="B11" s="191"/>
      <c r="C11" s="14">
        <v>9</v>
      </c>
      <c r="D11" s="94">
        <v>64</v>
      </c>
    </row>
    <row r="12" spans="1:4" ht="16.5" customHeight="1">
      <c r="A12" s="294" t="s">
        <v>113</v>
      </c>
      <c r="B12" s="294"/>
      <c r="C12" s="14">
        <v>10</v>
      </c>
      <c r="D12" s="94">
        <v>53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108</v>
      </c>
    </row>
    <row r="15" spans="1:4" ht="16.5" customHeight="1">
      <c r="A15" s="294" t="s">
        <v>118</v>
      </c>
      <c r="B15" s="294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&amp;L282B3828&amp;CФорма № 1-мзс, Підрозділ: Бердичівський міськрайонний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2018-01-12T09:36:04Z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282B3828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